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gdann-my.sharepoint.com/personal/coordinador_comercial_acueductosantaana_com/Documents/Documentos/TRABAJO/EMPALME/12. Metodologia tarifaria/Publicacion tarifas 2025/Publicacion Julio/"/>
    </mc:Choice>
  </mc:AlternateContent>
  <xr:revisionPtr revIDLastSave="2" documentId="13_ncr:1_{6574CB98-61F4-4745-B5E7-A9C4EE6BBA55}" xr6:coauthVersionLast="47" xr6:coauthVersionMax="47" xr10:uidLastSave="{82C2575B-75B6-4443-87A0-628C3DC8ECFF}"/>
  <bookViews>
    <workbookView xWindow="-108" yWindow="-108" windowWidth="23256" windowHeight="12456" xr2:uid="{E62E6CE0-3F4A-4AD1-8C2C-521C9EDB46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D14" i="1"/>
  <c r="C14" i="1"/>
  <c r="H13" i="1"/>
  <c r="G13" i="1"/>
  <c r="F13" i="1"/>
  <c r="E13" i="1"/>
  <c r="E14" i="1" s="1"/>
  <c r="D13" i="1"/>
  <c r="C13" i="1"/>
  <c r="G12" i="1"/>
  <c r="H12" i="1" s="1"/>
  <c r="F12" i="1"/>
  <c r="D12" i="1"/>
  <c r="E12" i="1" s="1"/>
  <c r="C12" i="1"/>
  <c r="H11" i="1"/>
  <c r="G11" i="1"/>
  <c r="F11" i="1"/>
  <c r="D11" i="1"/>
  <c r="E11" i="1" s="1"/>
  <c r="C11" i="1"/>
  <c r="G10" i="1"/>
  <c r="H10" i="1" s="1"/>
  <c r="F10" i="1"/>
  <c r="D10" i="1"/>
  <c r="E10" i="1" s="1"/>
  <c r="C10" i="1"/>
  <c r="H9" i="1"/>
  <c r="G9" i="1"/>
  <c r="F9" i="1"/>
  <c r="D9" i="1"/>
  <c r="E9" i="1" s="1"/>
  <c r="C9" i="1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<sst xmlns="http://schemas.openxmlformats.org/spreadsheetml/2006/main" count="60" uniqueCount="39">
  <si>
    <t>SERVICIO DE ACUEDUCTO</t>
  </si>
  <si>
    <t xml:space="preserve">SERVICIO DE ALCANTARILLADO </t>
  </si>
  <si>
    <t xml:space="preserve">Estrato/Uso </t>
  </si>
  <si>
    <t>Cargo Fijo ($/Usuario)</t>
  </si>
  <si>
    <t>Tarifa por 
Consumo Básico ($/m3 )</t>
  </si>
  <si>
    <t>Tarifa por Consumo Complementario y Suntuario ($/m3 )</t>
  </si>
  <si>
    <t>Tarifa por vertimiento Básico ($/m3 )</t>
  </si>
  <si>
    <t>Tarifa por vertimiento Complementario y Suntuario ($/m3 )</t>
  </si>
  <si>
    <t>Residencial 1</t>
  </si>
  <si>
    <t>Residencial 2</t>
  </si>
  <si>
    <t>Residencial 3</t>
  </si>
  <si>
    <t>Residencial 4</t>
  </si>
  <si>
    <t>Residencial 5</t>
  </si>
  <si>
    <t>Residencial 6</t>
  </si>
  <si>
    <t>Comercial</t>
  </si>
  <si>
    <t>Industrial</t>
  </si>
  <si>
    <t>Oficial</t>
  </si>
  <si>
    <t>Especial</t>
  </si>
  <si>
    <t>SUBSIDIOS / CONTRIBUCIONES</t>
  </si>
  <si>
    <t>La presente se realiza, dando cumplimiento con lo estipulado en la ley 142 de 1994, Resolución CRA 943 de 2021, y demás normas concordantes. Los porcentajes de subsidios y contribuciones corresponden a los aprobados  por el Concejo Municipal de Soacha</t>
  </si>
  <si>
    <t>ACUEDUCTO</t>
  </si>
  <si>
    <t>ALCANTARILLADO</t>
  </si>
  <si>
    <t>CARGO FIJO</t>
  </si>
  <si>
    <t>CONSUMO BASICO</t>
  </si>
  <si>
    <t>𝐼𝑃𝐶𝑖 (feb-25)</t>
  </si>
  <si>
    <t>Indexar tarifas a:</t>
  </si>
  <si>
    <t>$ jun-24</t>
  </si>
  <si>
    <t>𝐼𝑃𝐶𝑖 (jun-24)</t>
  </si>
  <si>
    <t>COSTOS DE REFERENCIA</t>
  </si>
  <si>
    <t>Factor</t>
  </si>
  <si>
    <t>CMA</t>
  </si>
  <si>
    <t>CMO</t>
  </si>
  <si>
    <t>CMI</t>
  </si>
  <si>
    <t>CMT</t>
  </si>
  <si>
    <t>Se ajustó con factura vigencia 2022 (pendiente informar actualizacion)</t>
  </si>
  <si>
    <t>$/m3</t>
  </si>
  <si>
    <t>Se ajustó con factura vigencia 2024 SE INFORMA EL CMT EN julio 02 para aplicar en el periodo de facturacion de julio 2025</t>
  </si>
  <si>
    <t>OJO CMT NO SE INDEXA POR IPC</t>
  </si>
  <si>
    <t>LA EMPRESA DE ACUEDUCTO Y ALCANTARILLADO DE SANTA ANA ESP S.A. INFORMA A SUS USUARIOS DEL MUNICIPIO DE SOACHA, LAS TARIFAS QUE SERAN APLICADAS PARA LOS SERVICIOS DE ACUEDUCTO Y ALCANTARILLADO, CORRESPONDIENTES AL SEGUNDO SEMESTRE DE 2025 AJUSTADAS POR CMT,ac-alc QUE SERAN APLICADAS A PARTIR DE LOS CONSUMOS DEL MES DE JULIO DE 2025, EXPRESADAS A PESOS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</si>
</sst>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0000"/>
    <numFmt numFmtId="165" formatCode="_-* #,##0.0000_-;\-* #,##0.0000_-;_-* &quot;-&quot;??_-;_-@_-"/>
    <numFmt numFmtId="166" formatCode="_-* #,##0.00_-;\-* #,##0.00_-;_-* &quot;-&quot;??_-;_-@"/>
    <numFmt numFmtId="167" formatCode="0.00000"/>
    <numFmt numFmtId="168" formatCode="_-* #,##0.00000_-;\-* #,##0.00000_-;_-* &quot;-&quot;??_-;_-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1"/>
      <name val="Arial"/>
      <family val="2"/>
    </font>
    <font>
      <b/>
      <sz val="10"/>
      <color theme="1"/>
      <name val="Century Gothic"/>
      <family val="2"/>
    </font>
    <font>
      <sz val="11"/>
      <color theme="0"/>
      <name val="Arial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DD6EE"/>
      </patternFill>
    </fill>
    <fill>
      <patternFill patternType="solid">
        <fgColor rgb="FF92D050"/>
        <bgColor rgb="FFC5E0B3"/>
      </patternFill>
    </fill>
    <fill>
      <patternFill patternType="solid">
        <fgColor theme="0"/>
        <bgColor rgb="FFC5E0B3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" fontId="6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4" borderId="25" xfId="0" applyNumberFormat="1" applyFont="1" applyFill="1" applyBorder="1" applyAlignment="1">
      <alignment horizontal="center"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7" fillId="3" borderId="27" xfId="0" applyNumberFormat="1" applyFont="1" applyFill="1" applyBorder="1" applyAlignment="1">
      <alignment horizontal="center" vertical="center"/>
    </xf>
    <xf numFmtId="10" fontId="7" fillId="5" borderId="28" xfId="0" applyNumberFormat="1" applyFont="1" applyFill="1" applyBorder="1" applyAlignment="1">
      <alignment horizontal="center" vertical="center"/>
    </xf>
    <xf numFmtId="3" fontId="7" fillId="3" borderId="29" xfId="0" applyNumberFormat="1" applyFont="1" applyFill="1" applyBorder="1" applyAlignment="1">
      <alignment horizontal="center" vertical="center"/>
    </xf>
    <xf numFmtId="10" fontId="7" fillId="5" borderId="30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vertical="center"/>
    </xf>
    <xf numFmtId="2" fontId="0" fillId="2" borderId="32" xfId="0" applyNumberFormat="1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12" fillId="2" borderId="35" xfId="0" applyFont="1" applyFill="1" applyBorder="1" applyAlignment="1">
      <alignment horizontal="center" vertical="center" wrapText="1"/>
    </xf>
    <xf numFmtId="17" fontId="12" fillId="2" borderId="36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13" fillId="7" borderId="32" xfId="0" applyFont="1" applyFill="1" applyBorder="1" applyAlignment="1">
      <alignment vertical="center" wrapText="1"/>
    </xf>
    <xf numFmtId="17" fontId="13" fillId="6" borderId="32" xfId="0" applyNumberFormat="1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vertical="center"/>
    </xf>
    <xf numFmtId="2" fontId="0" fillId="2" borderId="39" xfId="0" applyNumberForma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165" fontId="12" fillId="2" borderId="32" xfId="1" applyNumberFormat="1" applyFont="1" applyFill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66" fontId="13" fillId="2" borderId="13" xfId="0" applyNumberFormat="1" applyFont="1" applyFill="1" applyBorder="1" applyAlignment="1">
      <alignment vertical="center"/>
    </xf>
    <xf numFmtId="10" fontId="0" fillId="2" borderId="0" xfId="2" applyNumberFormat="1" applyFont="1" applyFill="1" applyBorder="1" applyAlignment="1">
      <alignment vertical="center"/>
    </xf>
    <xf numFmtId="167" fontId="0" fillId="2" borderId="0" xfId="0" applyNumberFormat="1" applyFill="1" applyAlignment="1">
      <alignment vertical="center"/>
    </xf>
    <xf numFmtId="0" fontId="13" fillId="5" borderId="28" xfId="0" applyFont="1" applyFill="1" applyBorder="1" applyAlignment="1">
      <alignment vertical="center"/>
    </xf>
    <xf numFmtId="168" fontId="13" fillId="2" borderId="0" xfId="0" applyNumberFormat="1" applyFont="1" applyFill="1" applyAlignment="1">
      <alignment vertical="center"/>
    </xf>
    <xf numFmtId="166" fontId="13" fillId="8" borderId="13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3" fillId="5" borderId="41" xfId="0" applyFont="1" applyFill="1" applyBorder="1" applyAlignment="1">
      <alignment vertical="center"/>
    </xf>
    <xf numFmtId="166" fontId="13" fillId="2" borderId="41" xfId="0" applyNumberFormat="1" applyFont="1" applyFill="1" applyBorder="1" applyAlignment="1">
      <alignment vertical="center"/>
    </xf>
    <xf numFmtId="166" fontId="13" fillId="2" borderId="0" xfId="0" applyNumberFormat="1" applyFont="1" applyFill="1" applyAlignment="1">
      <alignment vertical="center"/>
    </xf>
    <xf numFmtId="166" fontId="13" fillId="2" borderId="28" xfId="0" applyNumberFormat="1" applyFont="1" applyFill="1" applyBorder="1" applyAlignment="1">
      <alignment vertical="center"/>
    </xf>
    <xf numFmtId="0" fontId="14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0" fillId="2" borderId="42" xfId="0" applyFill="1" applyBorder="1" applyAlignment="1">
      <alignment vertical="center"/>
    </xf>
    <xf numFmtId="0" fontId="13" fillId="10" borderId="43" xfId="0" applyFont="1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13" fillId="11" borderId="43" xfId="0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13" fillId="7" borderId="32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4" fillId="3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4" fillId="3" borderId="21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1" defaultTableStyle="TableStyleMedium2" defaultPivotStyle="PivotStyleLight16">
    <tableStyle name="Invisible" pivot="0" table="0" count="0" xr9:uid="{1398B254-9134-4BA4-8AAE-B30F264706E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BF0D-D3C8-4F79-B862-74B73B3BC16B}">
  <dimension ref="A1:V47"/>
  <sheetViews>
    <sheetView tabSelected="1" workbookViewId="0">
      <selection activeCell="B2" sqref="B2:H2"/>
    </sheetView>
  </sheetViews>
  <sheetFormatPr baseColWidth="10" defaultColWidth="14" defaultRowHeight="14.4" x14ac:dyDescent="0.3"/>
  <cols>
    <col min="1" max="1" width="14" style="1"/>
    <col min="2" max="2" width="14.44140625" style="2" customWidth="1"/>
    <col min="3" max="4" width="14" style="2"/>
    <col min="5" max="5" width="18" style="2" customWidth="1"/>
    <col min="6" max="7" width="14" style="2"/>
    <col min="8" max="8" width="16" style="2" customWidth="1"/>
    <col min="9" max="11" width="14" style="2"/>
    <col min="12" max="12" width="15.109375" style="2" customWidth="1"/>
    <col min="13" max="13" width="17.77734375" style="2" customWidth="1"/>
    <col min="14" max="16384" width="14" style="2"/>
  </cols>
  <sheetData>
    <row r="1" spans="2:22" ht="15" thickBot="1" x14ac:dyDescent="0.35"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2" ht="80.400000000000006" customHeight="1" thickBot="1" x14ac:dyDescent="0.35">
      <c r="B2" s="65" t="s">
        <v>38</v>
      </c>
      <c r="C2" s="66"/>
      <c r="D2" s="66"/>
      <c r="E2" s="66"/>
      <c r="F2" s="66"/>
      <c r="G2" s="66"/>
      <c r="H2" s="6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2" ht="15" thickBot="1" x14ac:dyDescent="0.35">
      <c r="B3" s="68" t="s">
        <v>0</v>
      </c>
      <c r="C3" s="69"/>
      <c r="D3" s="69"/>
      <c r="E3" s="70"/>
      <c r="F3" s="68" t="s">
        <v>1</v>
      </c>
      <c r="G3" s="69"/>
      <c r="H3" s="7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ht="63.6" thickBot="1" x14ac:dyDescent="0.35">
      <c r="B4" s="3" t="s">
        <v>2</v>
      </c>
      <c r="C4" s="4" t="s">
        <v>3</v>
      </c>
      <c r="D4" s="4" t="s">
        <v>4</v>
      </c>
      <c r="E4" s="5" t="s">
        <v>5</v>
      </c>
      <c r="F4" s="6" t="s">
        <v>3</v>
      </c>
      <c r="G4" s="4" t="s">
        <v>6</v>
      </c>
      <c r="H4" s="7" t="s">
        <v>7</v>
      </c>
      <c r="I4" s="1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</row>
    <row r="5" spans="2:22" x14ac:dyDescent="0.3">
      <c r="B5" s="10" t="s">
        <v>8</v>
      </c>
      <c r="C5" s="11">
        <f t="shared" ref="C5:D7" si="0">ROUND(+C$8*(1-C18),2)</f>
        <v>2936.3</v>
      </c>
      <c r="D5" s="11">
        <f t="shared" si="0"/>
        <v>1689.45</v>
      </c>
      <c r="E5" s="12">
        <f>+E8</f>
        <v>4271.67</v>
      </c>
      <c r="F5" s="11">
        <f>ROUND(+F$8*(1-E18),2)</f>
        <v>1201.42</v>
      </c>
      <c r="G5" s="11">
        <f>ROUND(+G$8*(1-F18),2)</f>
        <v>1000.8</v>
      </c>
      <c r="H5" s="13">
        <f>+H8</f>
        <v>2948.73</v>
      </c>
      <c r="I5" s="1"/>
      <c r="J5" s="14"/>
      <c r="K5" s="14"/>
      <c r="L5" s="14"/>
      <c r="M5" s="14"/>
      <c r="N5" s="14"/>
      <c r="O5" s="14"/>
      <c r="P5" s="15"/>
      <c r="Q5" s="15"/>
      <c r="R5" s="15"/>
      <c r="S5" s="15"/>
      <c r="T5" s="15"/>
      <c r="U5" s="16"/>
      <c r="V5" s="17"/>
    </row>
    <row r="6" spans="2:22" x14ac:dyDescent="0.3">
      <c r="B6" s="18" t="s">
        <v>9</v>
      </c>
      <c r="C6" s="11">
        <f t="shared" si="0"/>
        <v>5872.61</v>
      </c>
      <c r="D6" s="11">
        <f t="shared" si="0"/>
        <v>3511.31</v>
      </c>
      <c r="E6" s="12">
        <f>+E8</f>
        <v>4271.67</v>
      </c>
      <c r="F6" s="11">
        <f t="shared" ref="F6:G7" si="1">ROUND(+F$8*(1-E19),2)</f>
        <v>2402.83</v>
      </c>
      <c r="G6" s="11">
        <f t="shared" si="1"/>
        <v>2018.41</v>
      </c>
      <c r="H6" s="13">
        <f>+H8</f>
        <v>2948.73</v>
      </c>
      <c r="I6" s="1"/>
      <c r="J6" s="14"/>
      <c r="K6" s="14"/>
      <c r="L6" s="14"/>
      <c r="M6" s="14"/>
      <c r="N6" s="14"/>
      <c r="O6" s="14"/>
      <c r="P6" s="15"/>
      <c r="Q6" s="15"/>
      <c r="R6" s="15"/>
      <c r="S6" s="15"/>
      <c r="T6" s="15"/>
      <c r="U6" s="16"/>
      <c r="V6" s="17"/>
    </row>
    <row r="7" spans="2:22" x14ac:dyDescent="0.3">
      <c r="B7" s="18" t="s">
        <v>10</v>
      </c>
      <c r="C7" s="11">
        <f t="shared" si="0"/>
        <v>9787.68</v>
      </c>
      <c r="D7" s="11">
        <f t="shared" si="0"/>
        <v>4271.67</v>
      </c>
      <c r="E7" s="12">
        <f>+E8</f>
        <v>4271.67</v>
      </c>
      <c r="F7" s="11">
        <f t="shared" si="1"/>
        <v>4004.72</v>
      </c>
      <c r="G7" s="11">
        <f t="shared" si="1"/>
        <v>2948.73</v>
      </c>
      <c r="H7" s="13">
        <f>+H8</f>
        <v>2948.73</v>
      </c>
      <c r="I7" s="1"/>
      <c r="J7" s="14"/>
      <c r="K7" s="14"/>
      <c r="L7" s="14"/>
      <c r="M7" s="14"/>
      <c r="N7" s="14"/>
      <c r="O7" s="14"/>
      <c r="P7" s="15"/>
      <c r="Q7" s="15"/>
      <c r="R7" s="15"/>
      <c r="S7" s="15"/>
      <c r="T7" s="15"/>
      <c r="U7" s="16"/>
      <c r="V7" s="17"/>
    </row>
    <row r="8" spans="2:22" x14ac:dyDescent="0.3">
      <c r="B8" s="18" t="s">
        <v>11</v>
      </c>
      <c r="C8" s="11">
        <v>9787.68</v>
      </c>
      <c r="D8" s="11">
        <v>4271.67</v>
      </c>
      <c r="E8" s="12">
        <v>4271.67</v>
      </c>
      <c r="F8" s="11">
        <v>4004.72</v>
      </c>
      <c r="G8" s="11">
        <v>2948.73</v>
      </c>
      <c r="H8" s="13">
        <v>2948.73</v>
      </c>
      <c r="I8" s="1"/>
      <c r="J8" s="14"/>
      <c r="K8" s="14"/>
      <c r="L8" s="14"/>
      <c r="M8" s="14"/>
      <c r="N8" s="14"/>
      <c r="O8" s="14"/>
      <c r="P8" s="15"/>
      <c r="Q8" s="15"/>
      <c r="R8" s="15"/>
      <c r="S8" s="15"/>
      <c r="T8" s="15"/>
      <c r="U8" s="16"/>
      <c r="V8" s="17"/>
    </row>
    <row r="9" spans="2:22" x14ac:dyDescent="0.3">
      <c r="B9" s="18" t="s">
        <v>12</v>
      </c>
      <c r="C9" s="11">
        <f t="shared" ref="C9:D14" si="2">ROUND(+C$8*(1-C22),2)</f>
        <v>21924.400000000001</v>
      </c>
      <c r="D9" s="11">
        <f t="shared" si="2"/>
        <v>7774.44</v>
      </c>
      <c r="E9" s="12">
        <f t="shared" ref="E9:E12" si="3">+D9</f>
        <v>7774.44</v>
      </c>
      <c r="F9" s="11">
        <f>ROUND(+F$8*(1-E22),2)</f>
        <v>9971.75</v>
      </c>
      <c r="G9" s="11">
        <f>ROUND(+G$8*(1-F22),2)</f>
        <v>4776.9399999999996</v>
      </c>
      <c r="H9" s="13">
        <f t="shared" ref="H9:H13" si="4">+G9</f>
        <v>4776.9399999999996</v>
      </c>
      <c r="I9" s="1"/>
      <c r="J9" s="14"/>
      <c r="K9" s="14"/>
      <c r="L9" s="14"/>
      <c r="M9" s="14"/>
      <c r="N9" s="14"/>
      <c r="O9" s="14"/>
      <c r="P9" s="15"/>
      <c r="Q9" s="15"/>
      <c r="R9" s="15"/>
      <c r="S9" s="15"/>
      <c r="T9" s="15"/>
      <c r="U9" s="16"/>
      <c r="V9" s="17"/>
    </row>
    <row r="10" spans="2:22" x14ac:dyDescent="0.3">
      <c r="B10" s="18" t="s">
        <v>13</v>
      </c>
      <c r="C10" s="11">
        <f t="shared" si="2"/>
        <v>26818.240000000002</v>
      </c>
      <c r="D10" s="11">
        <f t="shared" si="2"/>
        <v>7774.44</v>
      </c>
      <c r="E10" s="12">
        <f t="shared" si="3"/>
        <v>7774.44</v>
      </c>
      <c r="F10" s="11">
        <f>ROUND(+F$8*(1-E23),2)</f>
        <v>13856.33</v>
      </c>
      <c r="G10" s="11">
        <f t="shared" ref="G10:G14" si="5">ROUND(+G$8*(1-F23),2)</f>
        <v>4776.9399999999996</v>
      </c>
      <c r="H10" s="13">
        <f t="shared" si="4"/>
        <v>4776.9399999999996</v>
      </c>
      <c r="I10" s="1"/>
      <c r="J10" s="14"/>
      <c r="K10" s="14"/>
      <c r="L10" s="14"/>
      <c r="M10" s="14"/>
      <c r="N10" s="14"/>
      <c r="O10" s="14"/>
      <c r="P10" s="15"/>
      <c r="Q10" s="15"/>
      <c r="R10" s="15"/>
      <c r="S10" s="15"/>
      <c r="T10" s="15"/>
      <c r="U10" s="16"/>
      <c r="V10" s="17"/>
    </row>
    <row r="11" spans="2:22" x14ac:dyDescent="0.3">
      <c r="B11" s="18" t="s">
        <v>14</v>
      </c>
      <c r="C11" s="11">
        <f t="shared" si="2"/>
        <v>14681.52</v>
      </c>
      <c r="D11" s="11">
        <f t="shared" si="2"/>
        <v>7560.86</v>
      </c>
      <c r="E11" s="12">
        <f t="shared" si="3"/>
        <v>7560.86</v>
      </c>
      <c r="F11" s="11">
        <f>ROUND(+F$8*(1-E24),2)</f>
        <v>6007.08</v>
      </c>
      <c r="G11" s="11">
        <f t="shared" si="5"/>
        <v>4688.4799999999996</v>
      </c>
      <c r="H11" s="13">
        <f t="shared" si="4"/>
        <v>4688.4799999999996</v>
      </c>
      <c r="I11" s="1"/>
      <c r="J11" s="14"/>
      <c r="K11" s="14"/>
      <c r="L11" s="14"/>
      <c r="M11" s="14"/>
      <c r="N11" s="14"/>
      <c r="O11" s="14"/>
      <c r="P11" s="15"/>
      <c r="Q11" s="15"/>
      <c r="R11" s="15"/>
      <c r="S11" s="15"/>
      <c r="T11" s="15"/>
      <c r="U11" s="16"/>
      <c r="V11" s="17"/>
    </row>
    <row r="12" spans="2:22" x14ac:dyDescent="0.3">
      <c r="B12" s="18" t="s">
        <v>15</v>
      </c>
      <c r="C12" s="11">
        <f t="shared" si="2"/>
        <v>12723.98</v>
      </c>
      <c r="D12" s="11">
        <f t="shared" si="2"/>
        <v>7774.44</v>
      </c>
      <c r="E12" s="12">
        <f t="shared" si="3"/>
        <v>7774.44</v>
      </c>
      <c r="F12" s="11">
        <f>ROUND(+F$8*(1-E25),2)</f>
        <v>5246.18</v>
      </c>
      <c r="G12" s="11">
        <f t="shared" si="5"/>
        <v>4776.9399999999996</v>
      </c>
      <c r="H12" s="13">
        <f t="shared" si="4"/>
        <v>4776.9399999999996</v>
      </c>
      <c r="I12" s="1"/>
      <c r="J12" s="14"/>
      <c r="K12" s="14"/>
      <c r="L12" s="14"/>
      <c r="M12" s="14"/>
      <c r="N12" s="14"/>
      <c r="O12" s="14"/>
      <c r="P12" s="15"/>
      <c r="Q12" s="15"/>
      <c r="R12" s="15"/>
      <c r="S12" s="15"/>
      <c r="T12" s="15"/>
      <c r="U12" s="16"/>
      <c r="V12" s="17"/>
    </row>
    <row r="13" spans="2:22" x14ac:dyDescent="0.3">
      <c r="B13" s="18" t="s">
        <v>16</v>
      </c>
      <c r="C13" s="11">
        <f t="shared" si="2"/>
        <v>9787.68</v>
      </c>
      <c r="D13" s="11">
        <f t="shared" si="2"/>
        <v>4271.67</v>
      </c>
      <c r="E13" s="12">
        <f t="shared" ref="E13" si="6">+E8</f>
        <v>4271.67</v>
      </c>
      <c r="F13" s="11">
        <f>ROUND(+F$8*(1-E26),2)</f>
        <v>4004.72</v>
      </c>
      <c r="G13" s="11">
        <f t="shared" si="5"/>
        <v>2948.73</v>
      </c>
      <c r="H13" s="13">
        <f t="shared" si="4"/>
        <v>2948.73</v>
      </c>
      <c r="I13" s="1"/>
      <c r="J13" s="14"/>
      <c r="K13" s="14"/>
      <c r="L13" s="14"/>
      <c r="M13" s="14"/>
      <c r="N13" s="14"/>
      <c r="O13" s="14"/>
      <c r="P13" s="15"/>
      <c r="Q13" s="15"/>
      <c r="R13" s="15"/>
      <c r="S13" s="15"/>
      <c r="T13" s="15"/>
      <c r="U13" s="16"/>
      <c r="V13" s="17"/>
    </row>
    <row r="14" spans="2:22" ht="15" thickBot="1" x14ac:dyDescent="0.35">
      <c r="B14" s="19" t="s">
        <v>17</v>
      </c>
      <c r="C14" s="20">
        <f t="shared" si="2"/>
        <v>9787.68</v>
      </c>
      <c r="D14" s="20">
        <f t="shared" si="2"/>
        <v>4271.67</v>
      </c>
      <c r="E14" s="21">
        <f t="shared" ref="E14:H14" si="7">+E13</f>
        <v>4271.67</v>
      </c>
      <c r="F14" s="20">
        <f>ROUND(+F$8*(1-E27),2)</f>
        <v>4004.72</v>
      </c>
      <c r="G14" s="20">
        <f t="shared" si="5"/>
        <v>2948.73</v>
      </c>
      <c r="H14" s="22">
        <f t="shared" si="7"/>
        <v>2948.73</v>
      </c>
      <c r="I14" s="1"/>
      <c r="J14" s="14"/>
      <c r="K14" s="14"/>
      <c r="L14" s="14"/>
      <c r="M14" s="14"/>
      <c r="N14" s="14"/>
      <c r="O14" s="14"/>
      <c r="P14" s="15"/>
      <c r="Q14" s="15"/>
      <c r="R14" s="15"/>
      <c r="S14" s="15"/>
      <c r="T14" s="15"/>
      <c r="U14" s="16"/>
      <c r="V14" s="17"/>
    </row>
    <row r="15" spans="2:22" ht="15" thickBot="1" x14ac:dyDescent="0.35">
      <c r="B15" s="71" t="s">
        <v>18</v>
      </c>
      <c r="C15" s="72"/>
      <c r="D15" s="72"/>
      <c r="E15" s="72"/>
      <c r="F15" s="72"/>
      <c r="G15" s="73" t="s">
        <v>19</v>
      </c>
      <c r="H15" s="74"/>
      <c r="I15" s="1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</row>
    <row r="16" spans="2:22" ht="15" thickBot="1" x14ac:dyDescent="0.35">
      <c r="B16" s="23"/>
      <c r="C16" s="78" t="s">
        <v>20</v>
      </c>
      <c r="D16" s="79"/>
      <c r="E16" s="78" t="s">
        <v>21</v>
      </c>
      <c r="F16" s="79"/>
      <c r="G16" s="75"/>
      <c r="H16" s="7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5.2" x14ac:dyDescent="0.3">
      <c r="B17" s="24" t="s">
        <v>2</v>
      </c>
      <c r="C17" s="25" t="s">
        <v>22</v>
      </c>
      <c r="D17" s="25" t="s">
        <v>23</v>
      </c>
      <c r="E17" s="25" t="s">
        <v>22</v>
      </c>
      <c r="F17" s="25" t="s">
        <v>23</v>
      </c>
      <c r="G17" s="75"/>
      <c r="H17" s="7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3">
      <c r="B18" s="26" t="s">
        <v>8</v>
      </c>
      <c r="C18" s="27">
        <v>0.7</v>
      </c>
      <c r="D18" s="27">
        <v>0.60450000000000004</v>
      </c>
      <c r="E18" s="27">
        <v>0.7</v>
      </c>
      <c r="F18" s="27">
        <v>0.66059999999999997</v>
      </c>
      <c r="G18" s="75"/>
      <c r="H18" s="7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3">
      <c r="B19" s="26" t="s">
        <v>9</v>
      </c>
      <c r="C19" s="27">
        <v>0.4</v>
      </c>
      <c r="D19" s="27">
        <v>0.17799999999999999</v>
      </c>
      <c r="E19" s="27">
        <v>0.4</v>
      </c>
      <c r="F19" s="27">
        <v>0.3155</v>
      </c>
      <c r="G19" s="75"/>
      <c r="H19" s="7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3">
      <c r="B20" s="26" t="s">
        <v>10</v>
      </c>
      <c r="C20" s="27">
        <v>0</v>
      </c>
      <c r="D20" s="27">
        <v>0</v>
      </c>
      <c r="E20" s="27">
        <v>0</v>
      </c>
      <c r="F20" s="27">
        <v>0</v>
      </c>
      <c r="G20" s="75"/>
      <c r="H20" s="7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3">
      <c r="B21" s="26" t="s">
        <v>11</v>
      </c>
      <c r="C21" s="27">
        <v>0</v>
      </c>
      <c r="D21" s="27">
        <v>0</v>
      </c>
      <c r="E21" s="27">
        <v>0</v>
      </c>
      <c r="F21" s="27">
        <v>0</v>
      </c>
      <c r="G21" s="75"/>
      <c r="H21" s="7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3">
      <c r="B22" s="26" t="s">
        <v>12</v>
      </c>
      <c r="C22" s="27">
        <v>-1.24</v>
      </c>
      <c r="D22" s="27">
        <v>-0.82</v>
      </c>
      <c r="E22" s="27">
        <v>-1.49</v>
      </c>
      <c r="F22" s="27">
        <v>-0.62</v>
      </c>
      <c r="G22" s="75"/>
      <c r="H22" s="7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3">
      <c r="B23" s="26" t="s">
        <v>13</v>
      </c>
      <c r="C23" s="27">
        <v>-1.74</v>
      </c>
      <c r="D23" s="27">
        <v>-0.82</v>
      </c>
      <c r="E23" s="27">
        <v>-2.46</v>
      </c>
      <c r="F23" s="27">
        <v>-0.62</v>
      </c>
      <c r="G23" s="75"/>
      <c r="H23" s="7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3">
      <c r="B24" s="26" t="s">
        <v>14</v>
      </c>
      <c r="C24" s="27">
        <v>-0.5</v>
      </c>
      <c r="D24" s="27">
        <v>-0.77</v>
      </c>
      <c r="E24" s="27">
        <v>-0.5</v>
      </c>
      <c r="F24" s="27">
        <v>-0.59</v>
      </c>
      <c r="G24" s="75"/>
      <c r="H24" s="7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3">
      <c r="B25" s="26" t="s">
        <v>15</v>
      </c>
      <c r="C25" s="27">
        <v>-0.3</v>
      </c>
      <c r="D25" s="27">
        <v>-0.82</v>
      </c>
      <c r="E25" s="27">
        <v>-0.31</v>
      </c>
      <c r="F25" s="27">
        <v>-0.62</v>
      </c>
      <c r="G25" s="75"/>
      <c r="H25" s="7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thickBot="1" x14ac:dyDescent="0.35">
      <c r="B26" s="28" t="s">
        <v>16</v>
      </c>
      <c r="C26" s="29">
        <v>0</v>
      </c>
      <c r="D26" s="29">
        <v>0</v>
      </c>
      <c r="E26" s="29">
        <v>0</v>
      </c>
      <c r="F26" s="29">
        <v>0</v>
      </c>
      <c r="G26" s="76"/>
      <c r="H26" s="7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s="1" customFormat="1" x14ac:dyDescent="0.3"/>
    <row r="28" spans="1:21" s="1" customFormat="1" ht="15" hidden="1" thickBot="1" x14ac:dyDescent="0.35">
      <c r="A28" s="32"/>
      <c r="B28" s="33"/>
      <c r="C28" s="33"/>
      <c r="D28" s="33"/>
      <c r="E28" s="34" t="s">
        <v>25</v>
      </c>
      <c r="F28" s="35" t="s">
        <v>26</v>
      </c>
      <c r="G28" s="33"/>
      <c r="H28" s="33"/>
      <c r="I28" s="33"/>
      <c r="J28" s="36"/>
    </row>
    <row r="29" spans="1:21" s="1" customFormat="1" ht="28.8" hidden="1" x14ac:dyDescent="0.3">
      <c r="A29" s="37"/>
      <c r="B29" s="38" t="s">
        <v>28</v>
      </c>
      <c r="C29" s="39" t="s">
        <v>26</v>
      </c>
      <c r="E29" s="40" t="s">
        <v>24</v>
      </c>
      <c r="F29" s="41">
        <v>147.9</v>
      </c>
      <c r="J29" s="42"/>
    </row>
    <row r="30" spans="1:21" s="1" customFormat="1" hidden="1" x14ac:dyDescent="0.3">
      <c r="A30" s="37"/>
      <c r="B30" s="64" t="s">
        <v>20</v>
      </c>
      <c r="C30" s="64"/>
      <c r="E30" s="30" t="s">
        <v>27</v>
      </c>
      <c r="F30" s="31">
        <v>143.38</v>
      </c>
      <c r="J30" s="42"/>
    </row>
    <row r="31" spans="1:21" s="1" customFormat="1" hidden="1" x14ac:dyDescent="0.3">
      <c r="A31" s="37"/>
      <c r="B31" s="44" t="s">
        <v>30</v>
      </c>
      <c r="C31" s="45">
        <v>9787.68</v>
      </c>
      <c r="E31" s="43" t="s">
        <v>29</v>
      </c>
      <c r="F31" s="43">
        <v>1.031525</v>
      </c>
      <c r="H31" s="46">
        <v>3.1525000000000025E-2</v>
      </c>
      <c r="I31" s="47"/>
      <c r="J31" s="42"/>
    </row>
    <row r="32" spans="1:21" s="1" customFormat="1" hidden="1" x14ac:dyDescent="0.3">
      <c r="A32" s="37"/>
      <c r="B32" s="48" t="s">
        <v>31</v>
      </c>
      <c r="C32" s="45">
        <v>3744.85</v>
      </c>
      <c r="D32" s="49"/>
      <c r="J32" s="42"/>
    </row>
    <row r="33" spans="1:10" s="1" customFormat="1" hidden="1" x14ac:dyDescent="0.3">
      <c r="A33" s="37"/>
      <c r="B33" s="48" t="s">
        <v>32</v>
      </c>
      <c r="C33" s="45">
        <v>477.53</v>
      </c>
      <c r="D33" s="49"/>
      <c r="J33" s="42"/>
    </row>
    <row r="34" spans="1:10" s="1" customFormat="1" hidden="1" x14ac:dyDescent="0.3">
      <c r="A34" s="37"/>
      <c r="B34" s="48" t="s">
        <v>33</v>
      </c>
      <c r="C34" s="50">
        <v>42.37</v>
      </c>
      <c r="D34" s="51" t="s">
        <v>34</v>
      </c>
      <c r="J34" s="42"/>
    </row>
    <row r="35" spans="1:10" s="1" customFormat="1" hidden="1" x14ac:dyDescent="0.3">
      <c r="A35" s="37"/>
      <c r="B35" s="52" t="s">
        <v>35</v>
      </c>
      <c r="C35" s="53">
        <v>4264.75</v>
      </c>
      <c r="D35" s="54"/>
      <c r="J35" s="42"/>
    </row>
    <row r="36" spans="1:10" s="1" customFormat="1" hidden="1" x14ac:dyDescent="0.3">
      <c r="A36" s="37"/>
      <c r="B36" s="64" t="s">
        <v>21</v>
      </c>
      <c r="C36" s="64"/>
      <c r="J36" s="42"/>
    </row>
    <row r="37" spans="1:10" s="1" customFormat="1" hidden="1" x14ac:dyDescent="0.3">
      <c r="A37" s="37"/>
      <c r="B37" s="44" t="s">
        <v>30</v>
      </c>
      <c r="C37" s="45">
        <v>4004.72</v>
      </c>
      <c r="D37" s="49"/>
      <c r="J37" s="42"/>
    </row>
    <row r="38" spans="1:10" s="1" customFormat="1" hidden="1" x14ac:dyDescent="0.3">
      <c r="A38" s="37"/>
      <c r="B38" s="48" t="s">
        <v>31</v>
      </c>
      <c r="C38" s="45">
        <v>2430.21</v>
      </c>
      <c r="D38" s="49"/>
      <c r="J38" s="42"/>
    </row>
    <row r="39" spans="1:10" s="1" customFormat="1" hidden="1" x14ac:dyDescent="0.3">
      <c r="A39" s="37"/>
      <c r="B39" s="48" t="s">
        <v>32</v>
      </c>
      <c r="C39" s="45">
        <v>513.39</v>
      </c>
      <c r="D39" s="49"/>
      <c r="J39" s="42"/>
    </row>
    <row r="40" spans="1:10" s="1" customFormat="1" hidden="1" x14ac:dyDescent="0.3">
      <c r="A40" s="37"/>
      <c r="B40" s="48" t="s">
        <v>33</v>
      </c>
      <c r="C40" s="50">
        <v>5.13</v>
      </c>
      <c r="D40" s="51" t="s">
        <v>36</v>
      </c>
      <c r="J40" s="42"/>
    </row>
    <row r="41" spans="1:10" s="1" customFormat="1" hidden="1" x14ac:dyDescent="0.3">
      <c r="A41" s="37"/>
      <c r="B41" s="48" t="s">
        <v>35</v>
      </c>
      <c r="C41" s="55">
        <v>2948.73</v>
      </c>
      <c r="D41" s="54"/>
      <c r="J41" s="42"/>
    </row>
    <row r="42" spans="1:10" s="1" customFormat="1" hidden="1" x14ac:dyDescent="0.3">
      <c r="A42" s="37"/>
      <c r="J42" s="42"/>
    </row>
    <row r="43" spans="1:10" s="1" customFormat="1" hidden="1" x14ac:dyDescent="0.3">
      <c r="A43" s="37"/>
      <c r="B43" s="56" t="s">
        <v>37</v>
      </c>
      <c r="C43" s="57"/>
      <c r="J43" s="42"/>
    </row>
    <row r="44" spans="1:10" s="1" customFormat="1" ht="15" hidden="1" thickBot="1" x14ac:dyDescent="0.35">
      <c r="A44" s="58"/>
      <c r="B44" s="59"/>
      <c r="C44" s="59"/>
      <c r="D44" s="60"/>
      <c r="E44" s="60"/>
      <c r="F44" s="60"/>
      <c r="G44" s="60"/>
      <c r="H44" s="60"/>
      <c r="I44" s="60"/>
      <c r="J44" s="61"/>
    </row>
    <row r="45" spans="1:10" s="1" customFormat="1" ht="15" thickBot="1" x14ac:dyDescent="0.35">
      <c r="B45" s="62"/>
      <c r="C45" s="62"/>
    </row>
    <row r="47" spans="1:10" hidden="1" x14ac:dyDescent="0.3">
      <c r="C47" s="63">
        <v>1.5900000000001455</v>
      </c>
      <c r="D47" s="63">
        <v>1.5899999999999999</v>
      </c>
    </row>
  </sheetData>
  <mergeCells count="9">
    <mergeCell ref="B30:C30"/>
    <mergeCell ref="B36:C36"/>
    <mergeCell ref="B2:H2"/>
    <mergeCell ref="B3:E3"/>
    <mergeCell ref="F3:H3"/>
    <mergeCell ref="B15:F15"/>
    <mergeCell ref="G15:H26"/>
    <mergeCell ref="C16:D16"/>
    <mergeCell ref="E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Andrea Del Pilar Nieto Rojas</cp:lastModifiedBy>
  <dcterms:created xsi:type="dcterms:W3CDTF">2025-07-02T21:30:02Z</dcterms:created>
  <dcterms:modified xsi:type="dcterms:W3CDTF">2025-07-09T21:08:13Z</dcterms:modified>
</cp:coreProperties>
</file>